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430" windowHeight="11640" activeTab="0"/>
  </bookViews>
  <sheets>
    <sheet name="Sheet1" sheetId="1" r:id="rId1"/>
  </sheets>
  <definedNames>
    <definedName name="_xlnm.Print_Area" localSheetId="0">'Sheet1'!$A$1:$K$63</definedName>
  </definedNames>
  <calcPr fullCalcOnLoad="1"/>
</workbook>
</file>

<file path=xl/sharedStrings.xml><?xml version="1.0" encoding="utf-8"?>
<sst xmlns="http://schemas.openxmlformats.org/spreadsheetml/2006/main" count="101" uniqueCount="94">
  <si>
    <t>Conference Name:</t>
  </si>
  <si>
    <t>Company Name:</t>
  </si>
  <si>
    <t>On-Site Contact:</t>
  </si>
  <si>
    <t>Phone No:</t>
  </si>
  <si>
    <t>Class 8 Phone Line</t>
  </si>
  <si>
    <t>Dial 9, Local, Long Distance, International</t>
  </si>
  <si>
    <t>DID Phone Line</t>
  </si>
  <si>
    <t>Dial 9, with a Direct Dial-In Number</t>
  </si>
  <si>
    <t>Telephone Handset</t>
  </si>
  <si>
    <t>Polycom Speaker Phone</t>
  </si>
  <si>
    <t>Rate</t>
  </si>
  <si>
    <t># of Days</t>
  </si>
  <si>
    <t>Qty</t>
  </si>
  <si>
    <t>Power Drop (15 amps)</t>
  </si>
  <si>
    <t>Power Drop (20 amp Dedicated Circuit)</t>
  </si>
  <si>
    <t>Payment:</t>
  </si>
  <si>
    <t>Card Holders Name:</t>
  </si>
  <si>
    <t>Card Type:</t>
  </si>
  <si>
    <t>Cardnumber:</t>
  </si>
  <si>
    <t>Expiration Date:</t>
  </si>
  <si>
    <t>Signature:</t>
  </si>
  <si>
    <t>Booth #:</t>
  </si>
  <si>
    <t>Service Charge (22%):</t>
  </si>
  <si>
    <t>19" LCD Monitor</t>
  </si>
  <si>
    <t>Power Drop (10 amps)</t>
  </si>
  <si>
    <t>Power Drop (5 amps)</t>
  </si>
  <si>
    <t># of Set-up Days</t>
  </si>
  <si>
    <t>Daily Rate</t>
  </si>
  <si>
    <t>Set-up Rate</t>
  </si>
  <si>
    <t>32" Flat Screen Monitor</t>
  </si>
  <si>
    <t>5' Easel</t>
  </si>
  <si>
    <t>Above Items are Billed per Day's Use</t>
  </si>
  <si>
    <t>A/C Power Strip (Requires Power Drop)</t>
  </si>
  <si>
    <t>Power Drops are Billed per Day's Use</t>
  </si>
  <si>
    <t>25' A/C Extension Cord (Requires Power Drop)</t>
  </si>
  <si>
    <t>Wireless Internet Connection for 1-10 Users (password will be provided)</t>
  </si>
  <si>
    <t>Tax (10.2%):</t>
  </si>
  <si>
    <t>Service Charge Sales Tax (11.2%):</t>
  </si>
  <si>
    <t># of</t>
  </si>
  <si>
    <t>Days</t>
  </si>
  <si>
    <t xml:space="preserve">SECTION A - Power Drops   </t>
  </si>
  <si>
    <t>TOTAL</t>
  </si>
  <si>
    <r>
      <t>Set-up days are charged at 33% of the regular rate.</t>
    </r>
    <r>
      <rPr>
        <i/>
        <sz val="10"/>
        <rFont val="Calibri"/>
        <family val="2"/>
      </rPr>
      <t xml:space="preserve">  Phone Lines are a ONE-TIME</t>
    </r>
  </si>
  <si>
    <t xml:space="preserve">CHARGE for the duration of event. Telephone and Data Lines are on a FIRST COME </t>
  </si>
  <si>
    <t>FIRST SERVE BASIS.  To guarantee lines, please include payment with your order.</t>
  </si>
  <si>
    <t>CHECK</t>
  </si>
  <si>
    <t>CREDIT CARD</t>
  </si>
  <si>
    <t>E-mail:</t>
  </si>
  <si>
    <t>Ordering Contact:</t>
  </si>
  <si>
    <t>ORDER MUST BE RECEIVED BY:</t>
  </si>
  <si>
    <t>TOTAL CHARGES</t>
  </si>
  <si>
    <t xml:space="preserve">*Additional items are available upon Request by calling the Renaissance AV Department at (480) 518-8029. </t>
  </si>
  <si>
    <t>SECTION B - Additional Audio Visual Items*</t>
  </si>
  <si>
    <t>All Orders Must Be Received 10 Business Days Prior to Event Date To Avoid Additional Charges as Outlined Below:</t>
  </si>
  <si>
    <t>Due By:</t>
  </si>
  <si>
    <t>Due to Fire Code, any exhibitor bringing in items made of cloth or grass (hay, straw, etc.) for their booth need a</t>
  </si>
  <si>
    <t>Certificate of Flame Resistance.  Logo table cloths are excluded from this fire code.</t>
  </si>
  <si>
    <t xml:space="preserve">Cancellations of any order within 48 hours of event date will be billed at </t>
  </si>
  <si>
    <t>Orders received on-site or day of event are subject to 75% surcharge.</t>
  </si>
  <si>
    <t>p: (480) 518-8050   f: (480) 518-8088</t>
  </si>
  <si>
    <t xml:space="preserve">Orders received within 72 hours of the event are subject to a 50% surcharge.  </t>
  </si>
  <si>
    <r>
      <t xml:space="preserve">Attn: Conference Name &amp; Date/Hold for: </t>
    </r>
    <r>
      <rPr>
        <b/>
        <sz val="10"/>
        <rFont val="Calibri"/>
        <family val="2"/>
      </rPr>
      <t>&gt; VENDOR &lt;</t>
    </r>
  </si>
  <si>
    <t>Exhibit requests must be paid in full before equipment delivery.</t>
  </si>
  <si>
    <t>Glendale, AZ 85305</t>
  </si>
  <si>
    <t>Basic power is minimum requirement for any booth requring electrical service.</t>
  </si>
  <si>
    <t>9495 W. Coyotes Blvd.</t>
  </si>
  <si>
    <t xml:space="preserve">Prices are valid for booth events only. </t>
  </si>
  <si>
    <t>Renaissance Glendale Hotel &amp; Spa</t>
  </si>
  <si>
    <t>Customer agrees to pay in full for lost, stolen or damaged equipment.</t>
  </si>
  <si>
    <t>PAYMENT/SHIPPING ADDRESS:</t>
  </si>
  <si>
    <t>TERMS:</t>
  </si>
  <si>
    <t>Setup Date:</t>
  </si>
  <si>
    <t>Ordering Contact Phone No:</t>
  </si>
  <si>
    <t>50" Plasma Monitor with stand</t>
  </si>
  <si>
    <t>2500 Lumen LCD Projector/Support and Small Screen</t>
  </si>
  <si>
    <t>Flipchart Package (Easel, Pad and (4) Markers)</t>
  </si>
  <si>
    <t>Subtotal</t>
  </si>
  <si>
    <t>SECTION B - TOTAL</t>
  </si>
  <si>
    <t>SECTION A - TOTAL</t>
  </si>
  <si>
    <t>Order Forms Must be Typed &amp; Legible</t>
  </si>
  <si>
    <t>9 to 4 Business Days Prior - Subject to a 50% Upcharge</t>
  </si>
  <si>
    <t>3 Business Days or Less - Subject to a 75% Upcharge</t>
  </si>
  <si>
    <r>
      <t xml:space="preserve">Checks MUST be received </t>
    </r>
    <r>
      <rPr>
        <b/>
        <i/>
        <u val="single"/>
        <sz val="11"/>
        <rFont val="Calibri"/>
        <family val="2"/>
      </rPr>
      <t>10 business days prior</t>
    </r>
    <r>
      <rPr>
        <b/>
        <i/>
        <sz val="11"/>
        <rFont val="Calibri"/>
        <family val="2"/>
      </rPr>
      <t xml:space="preserve"> to event.</t>
    </r>
  </si>
  <si>
    <t>Laptop Computer</t>
  </si>
  <si>
    <t>Wired High Speed Internet Line (1st Computer)</t>
  </si>
  <si>
    <t>Wired High Speed Internet - Additional Lines (requires 1st Line)</t>
  </si>
  <si>
    <t xml:space="preserve"> </t>
  </si>
  <si>
    <t>full contracted price.  Outside food and beverage not permitted.</t>
  </si>
  <si>
    <t>FAX ORDER TO 480-518-8089</t>
  </si>
  <si>
    <t>Friday, March 29th</t>
  </si>
  <si>
    <t>Catering/Conference Manager:  Kristen Rossow</t>
  </si>
  <si>
    <t>Catering/CSM Contact: Kristen Rossow</t>
  </si>
  <si>
    <t>Kristen.Rossow@JQH.com or (480) 518-8013</t>
  </si>
  <si>
    <t xml:space="preserve">2013 EHDI Annual Meeting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</si>
</sst>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  <numFmt numFmtId="166" formatCode="[$-409]dddd\,\ mmmm\ dd\,\ yyyy"/>
    <numFmt numFmtId="167" formatCode="[$-409]mmmmm\-yy;@"/>
    <numFmt numFmtId="168" formatCode="[$-409]h:mm:ss\ AM/PM"/>
    <numFmt numFmtId="169" formatCode="&quot;$&quot;#,##0.00"/>
  </numFmts>
  <fonts count="49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44" applyFont="1" applyAlignment="1" applyProtection="1">
      <alignment/>
      <protection locked="0"/>
    </xf>
    <xf numFmtId="44" fontId="2" fillId="0" borderId="0" xfId="44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6" fontId="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2" fillId="32" borderId="14" xfId="0" applyFont="1" applyFill="1" applyBorder="1" applyAlignment="1" applyProtection="1">
      <alignment horizontal="center"/>
      <protection locked="0"/>
    </xf>
    <xf numFmtId="0" fontId="2" fillId="32" borderId="15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2" fillId="32" borderId="17" xfId="0" applyFont="1" applyFill="1" applyBorder="1" applyAlignment="1" applyProtection="1">
      <alignment horizontal="center"/>
      <protection locked="0"/>
    </xf>
    <xf numFmtId="0" fontId="2" fillId="32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6" fontId="2" fillId="0" borderId="20" xfId="0" applyNumberFormat="1" applyFont="1" applyBorder="1" applyAlignment="1" applyProtection="1">
      <alignment horizontal="center"/>
      <protection/>
    </xf>
    <xf numFmtId="44" fontId="2" fillId="0" borderId="0" xfId="44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44" fontId="2" fillId="0" borderId="19" xfId="44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/>
      <protection/>
    </xf>
    <xf numFmtId="44" fontId="2" fillId="0" borderId="22" xfId="44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44" fontId="2" fillId="0" borderId="24" xfId="44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32" borderId="19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6" fontId="2" fillId="33" borderId="12" xfId="0" applyNumberFormat="1" applyFont="1" applyFill="1" applyBorder="1" applyAlignment="1" applyProtection="1">
      <alignment horizontal="center"/>
      <protection/>
    </xf>
    <xf numFmtId="38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6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/>
      <protection/>
    </xf>
    <xf numFmtId="6" fontId="2" fillId="33" borderId="13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center"/>
      <protection locked="0"/>
    </xf>
    <xf numFmtId="44" fontId="2" fillId="33" borderId="0" xfId="44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 locked="0"/>
    </xf>
    <xf numFmtId="8" fontId="2" fillId="33" borderId="14" xfId="0" applyNumberFormat="1" applyFont="1" applyFill="1" applyBorder="1" applyAlignment="1" applyProtection="1">
      <alignment horizontal="left"/>
      <protection locked="0"/>
    </xf>
    <xf numFmtId="8" fontId="2" fillId="33" borderId="28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33" borderId="29" xfId="0" applyFont="1" applyFill="1" applyBorder="1" applyAlignment="1" applyProtection="1">
      <alignment/>
      <protection/>
    </xf>
    <xf numFmtId="44" fontId="2" fillId="33" borderId="22" xfId="44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33" borderId="31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44" fontId="2" fillId="33" borderId="32" xfId="44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/>
      <protection locked="0"/>
    </xf>
    <xf numFmtId="0" fontId="2" fillId="33" borderId="33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8" fontId="2" fillId="33" borderId="34" xfId="0" applyNumberFormat="1" applyFont="1" applyFill="1" applyBorder="1" applyAlignment="1" applyProtection="1">
      <alignment horizontal="left"/>
      <protection locked="0"/>
    </xf>
    <xf numFmtId="44" fontId="3" fillId="33" borderId="35" xfId="44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6" fontId="2" fillId="33" borderId="20" xfId="0" applyNumberFormat="1" applyFont="1" applyFill="1" applyBorder="1" applyAlignment="1" applyProtection="1">
      <alignment horizontal="center"/>
      <protection/>
    </xf>
    <xf numFmtId="38" fontId="2" fillId="33" borderId="20" xfId="0" applyNumberFormat="1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 horizontal="center" wrapText="1"/>
      <protection locked="0"/>
    </xf>
    <xf numFmtId="44" fontId="3" fillId="34" borderId="38" xfId="44" applyFont="1" applyFill="1" applyBorder="1" applyAlignment="1" applyProtection="1">
      <alignment horizontal="center"/>
      <protection locked="0"/>
    </xf>
    <xf numFmtId="0" fontId="3" fillId="34" borderId="39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/>
      <protection locked="0"/>
    </xf>
    <xf numFmtId="0" fontId="3" fillId="34" borderId="40" xfId="0" applyFont="1" applyFill="1" applyBorder="1" applyAlignment="1" applyProtection="1">
      <alignment horizontal="center" wrapText="1"/>
      <protection locked="0"/>
    </xf>
    <xf numFmtId="44" fontId="3" fillId="0" borderId="32" xfId="44" applyFont="1" applyBorder="1" applyAlignment="1" applyProtection="1">
      <alignment/>
      <protection/>
    </xf>
    <xf numFmtId="44" fontId="6" fillId="0" borderId="38" xfId="44" applyFont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44" fontId="2" fillId="0" borderId="18" xfId="44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44" fontId="2" fillId="0" borderId="28" xfId="44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/>
      <protection locked="0"/>
    </xf>
    <xf numFmtId="44" fontId="2" fillId="0" borderId="28" xfId="44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44" fontId="2" fillId="0" borderId="14" xfId="44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41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0" fontId="2" fillId="0" borderId="46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38" fontId="2" fillId="33" borderId="2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4" fontId="13" fillId="0" borderId="19" xfId="0" applyNumberFormat="1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169" fontId="13" fillId="0" borderId="19" xfId="44" applyNumberFormat="1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6" fillId="34" borderId="49" xfId="0" applyFont="1" applyFill="1" applyBorder="1" applyAlignment="1" applyProtection="1">
      <alignment horizontal="center"/>
      <protection locked="0"/>
    </xf>
    <xf numFmtId="0" fontId="6" fillId="34" borderId="50" xfId="0" applyFont="1" applyFill="1" applyBorder="1" applyAlignment="1" applyProtection="1">
      <alignment horizontal="center"/>
      <protection locked="0"/>
    </xf>
    <xf numFmtId="0" fontId="6" fillId="34" borderId="51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3" fillId="34" borderId="50" xfId="0" applyFont="1" applyFill="1" applyBorder="1" applyAlignment="1" applyProtection="1">
      <alignment horizontal="center"/>
      <protection locked="0"/>
    </xf>
    <xf numFmtId="0" fontId="3" fillId="34" borderId="5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34" borderId="53" xfId="44" applyFont="1" applyFill="1" applyBorder="1" applyAlignment="1" applyProtection="1">
      <alignment horizontal="center"/>
      <protection locked="0"/>
    </xf>
    <xf numFmtId="44" fontId="3" fillId="34" borderId="48" xfId="44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3" fillId="0" borderId="10" xfId="44" applyNumberFormat="1" applyFont="1" applyBorder="1" applyAlignment="1" applyProtection="1">
      <alignment horizontal="center"/>
      <protection/>
    </xf>
    <xf numFmtId="0" fontId="2" fillId="34" borderId="50" xfId="0" applyFont="1" applyFill="1" applyBorder="1" applyAlignment="1" applyProtection="1">
      <alignment horizontal="center"/>
      <protection locked="0"/>
    </xf>
    <xf numFmtId="0" fontId="2" fillId="34" borderId="54" xfId="0" applyFont="1" applyFill="1" applyBorder="1" applyAlignment="1" applyProtection="1">
      <alignment horizontal="center"/>
      <protection locked="0"/>
    </xf>
    <xf numFmtId="0" fontId="2" fillId="34" borderId="52" xfId="0" applyFont="1" applyFill="1" applyBorder="1" applyAlignment="1" applyProtection="1">
      <alignment horizontal="center"/>
      <protection locked="0"/>
    </xf>
    <xf numFmtId="0" fontId="2" fillId="34" borderId="47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55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33" borderId="52" xfId="0" applyFont="1" applyFill="1" applyBorder="1" applyAlignment="1" applyProtection="1">
      <alignment horizontal="right"/>
      <protection locked="0"/>
    </xf>
    <xf numFmtId="0" fontId="6" fillId="34" borderId="42" xfId="0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0" fontId="6" fillId="34" borderId="56" xfId="0" applyFont="1" applyFill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57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4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35" borderId="17" xfId="0" applyFont="1" applyFill="1" applyBorder="1" applyAlignment="1" applyProtection="1">
      <alignment horizontal="left"/>
      <protection locked="0"/>
    </xf>
    <xf numFmtId="0" fontId="3" fillId="35" borderId="19" xfId="0" applyFont="1" applyFill="1" applyBorder="1" applyAlignment="1" applyProtection="1">
      <alignment horizontal="left"/>
      <protection locked="0"/>
    </xf>
    <xf numFmtId="0" fontId="3" fillId="35" borderId="18" xfId="0" applyFont="1" applyFill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left"/>
      <protection locked="0"/>
    </xf>
    <xf numFmtId="0" fontId="2" fillId="0" borderId="58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 applyProtection="1">
      <alignment horizontal="left"/>
      <protection locked="0"/>
    </xf>
    <xf numFmtId="0" fontId="3" fillId="35" borderId="2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hdimeeting.org/" TargetMode="External" /><Relationship Id="rId3" Type="http://schemas.openxmlformats.org/officeDocument/2006/relationships/hyperlink" Target="http://ehdimeeting.org/" TargetMode="External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2</xdr:row>
      <xdr:rowOff>171450</xdr:rowOff>
    </xdr:to>
    <xdr:pic>
      <xdr:nvPicPr>
        <xdr:cNvPr id="1" name="Picture 36" descr="http://ehdimeeting.org/images/ehdi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</xdr:row>
      <xdr:rowOff>9525</xdr:rowOff>
    </xdr:from>
    <xdr:to>
      <xdr:col>1</xdr:col>
      <xdr:colOff>190500</xdr:colOff>
      <xdr:row>45</xdr:row>
      <xdr:rowOff>171450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77057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45</xdr:row>
      <xdr:rowOff>9525</xdr:rowOff>
    </xdr:from>
    <xdr:to>
      <xdr:col>3</xdr:col>
      <xdr:colOff>581025</xdr:colOff>
      <xdr:row>45</xdr:row>
      <xdr:rowOff>180975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4100" y="77057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Q68"/>
  <sheetViews>
    <sheetView showGridLines="0" tabSelected="1" zoomScalePageLayoutView="0" workbookViewId="0" topLeftCell="A4">
      <selection activeCell="J13" sqref="J13"/>
    </sheetView>
  </sheetViews>
  <sheetFormatPr defaultColWidth="9.140625" defaultRowHeight="12.75"/>
  <cols>
    <col min="1" max="1" width="9.140625" style="1" customWidth="1"/>
    <col min="2" max="2" width="7.8515625" style="1" customWidth="1"/>
    <col min="3" max="3" width="11.421875" style="1" customWidth="1"/>
    <col min="4" max="4" width="9.140625" style="1" customWidth="1"/>
    <col min="5" max="5" width="16.7109375" style="1" customWidth="1"/>
    <col min="6" max="6" width="9.421875" style="2" customWidth="1"/>
    <col min="7" max="7" width="8.28125" style="3" customWidth="1"/>
    <col min="8" max="8" width="8.00390625" style="3" customWidth="1"/>
    <col min="9" max="9" width="7.28125" style="3" customWidth="1"/>
    <col min="10" max="10" width="6.57421875" style="3" customWidth="1"/>
    <col min="11" max="11" width="13.421875" style="4" bestFit="1" customWidth="1"/>
    <col min="12" max="16384" width="9.140625" style="1" customWidth="1"/>
  </cols>
  <sheetData>
    <row r="1" ht="15" customHeight="1"/>
    <row r="2" ht="12.75"/>
    <row r="3" spans="1:11" s="14" customFormat="1" ht="15" customHeight="1">
      <c r="A3" s="134" t="s">
        <v>88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.25" customHeight="1" thickBot="1">
      <c r="A4" s="3"/>
      <c r="B4" s="3"/>
      <c r="C4" s="3"/>
      <c r="D4" s="3"/>
      <c r="E4" s="3"/>
      <c r="F4" s="3"/>
      <c r="K4" s="5"/>
    </row>
    <row r="5" spans="1:11" ht="16.5" customHeight="1" thickBot="1">
      <c r="A5" s="118" t="s">
        <v>79</v>
      </c>
      <c r="B5" s="119"/>
      <c r="C5" s="119"/>
      <c r="D5" s="119"/>
      <c r="E5" s="120"/>
      <c r="F5" s="119" t="s">
        <v>49</v>
      </c>
      <c r="G5" s="119"/>
      <c r="H5" s="119"/>
      <c r="I5" s="119"/>
      <c r="J5" s="132" t="s">
        <v>89</v>
      </c>
      <c r="K5" s="133"/>
    </row>
    <row r="6" spans="1:11" ht="18" customHeight="1">
      <c r="A6" s="73" t="s">
        <v>0</v>
      </c>
      <c r="B6" s="34"/>
      <c r="C6" s="131" t="s">
        <v>93</v>
      </c>
      <c r="D6" s="34"/>
      <c r="E6" s="34"/>
      <c r="F6" s="30" t="s">
        <v>21</v>
      </c>
      <c r="G6" s="32"/>
      <c r="H6" s="179"/>
      <c r="I6" s="179"/>
      <c r="J6" s="179"/>
      <c r="K6" s="180"/>
    </row>
    <row r="7" spans="1:11" ht="18" customHeight="1">
      <c r="A7" s="72" t="s">
        <v>1</v>
      </c>
      <c r="B7" s="6"/>
      <c r="C7" s="181"/>
      <c r="D7" s="181"/>
      <c r="E7" s="183"/>
      <c r="F7" s="7" t="s">
        <v>71</v>
      </c>
      <c r="G7" s="9"/>
      <c r="H7" s="181"/>
      <c r="I7" s="168"/>
      <c r="J7" s="168"/>
      <c r="K7" s="182"/>
    </row>
    <row r="8" spans="1:11" ht="18" customHeight="1">
      <c r="A8" s="72" t="s">
        <v>2</v>
      </c>
      <c r="B8" s="6"/>
      <c r="C8" s="168"/>
      <c r="D8" s="168"/>
      <c r="E8" s="169"/>
      <c r="F8" s="70" t="s">
        <v>48</v>
      </c>
      <c r="G8" s="10"/>
      <c r="H8" s="116"/>
      <c r="I8" s="116"/>
      <c r="J8" s="116"/>
      <c r="K8" s="117"/>
    </row>
    <row r="9" spans="1:11" ht="18" customHeight="1">
      <c r="A9" s="72" t="s">
        <v>3</v>
      </c>
      <c r="B9" s="11"/>
      <c r="C9" s="168"/>
      <c r="D9" s="168"/>
      <c r="E9" s="169"/>
      <c r="F9" s="70" t="s">
        <v>72</v>
      </c>
      <c r="G9" s="71"/>
      <c r="H9" s="116"/>
      <c r="I9" s="116"/>
      <c r="J9" s="116"/>
      <c r="K9" s="117"/>
    </row>
    <row r="10" spans="1:11" ht="18" customHeight="1" thickBot="1">
      <c r="A10" s="123" t="s">
        <v>47</v>
      </c>
      <c r="B10" s="124"/>
      <c r="C10" s="189"/>
      <c r="D10" s="189"/>
      <c r="E10" s="190"/>
      <c r="F10" s="138" t="s">
        <v>90</v>
      </c>
      <c r="G10" s="139"/>
      <c r="H10" s="139"/>
      <c r="I10" s="139"/>
      <c r="J10" s="139"/>
      <c r="K10" s="140"/>
    </row>
    <row r="11" ht="9" customHeight="1" thickBot="1">
      <c r="F11" s="16"/>
    </row>
    <row r="12" spans="1:11" ht="27.75" customHeight="1" thickBot="1">
      <c r="A12" s="175" t="s">
        <v>40</v>
      </c>
      <c r="B12" s="176"/>
      <c r="C12" s="176"/>
      <c r="D12" s="176"/>
      <c r="E12" s="177"/>
      <c r="F12" s="91" t="s">
        <v>27</v>
      </c>
      <c r="G12" s="92" t="s">
        <v>28</v>
      </c>
      <c r="H12" s="91" t="s">
        <v>12</v>
      </c>
      <c r="I12" s="92" t="s">
        <v>26</v>
      </c>
      <c r="J12" s="92" t="s">
        <v>11</v>
      </c>
      <c r="K12" s="93" t="s">
        <v>41</v>
      </c>
    </row>
    <row r="13" spans="1:17" ht="12.75" customHeight="1">
      <c r="A13" s="86" t="s">
        <v>25</v>
      </c>
      <c r="B13" s="87"/>
      <c r="C13" s="88"/>
      <c r="D13" s="88"/>
      <c r="E13" s="88"/>
      <c r="F13" s="89">
        <v>75</v>
      </c>
      <c r="G13" s="89">
        <v>25</v>
      </c>
      <c r="H13" s="90"/>
      <c r="I13" s="130">
        <v>1</v>
      </c>
      <c r="J13" s="90"/>
      <c r="K13" s="75">
        <f aca="true" t="shared" si="0" ref="K13:K20">(F13*H13*J13)+(G13*H13*I13)</f>
        <v>0</v>
      </c>
      <c r="L13" s="14"/>
      <c r="M13" s="14"/>
      <c r="N13" s="14"/>
      <c r="O13" s="14"/>
      <c r="P13" s="14"/>
      <c r="Q13" s="14"/>
    </row>
    <row r="14" spans="1:17" ht="12.75">
      <c r="A14" s="74" t="s">
        <v>24</v>
      </c>
      <c r="B14" s="50"/>
      <c r="C14" s="54"/>
      <c r="D14" s="54"/>
      <c r="E14" s="54"/>
      <c r="F14" s="52">
        <v>100</v>
      </c>
      <c r="G14" s="52">
        <v>33</v>
      </c>
      <c r="H14" s="53"/>
      <c r="I14" s="130">
        <v>1</v>
      </c>
      <c r="J14" s="53"/>
      <c r="K14" s="75">
        <f t="shared" si="0"/>
        <v>0</v>
      </c>
      <c r="L14" s="14"/>
      <c r="M14" s="14"/>
      <c r="N14" s="14"/>
      <c r="O14" s="14"/>
      <c r="P14" s="14"/>
      <c r="Q14" s="14"/>
    </row>
    <row r="15" spans="1:17" ht="12.75">
      <c r="A15" s="74" t="s">
        <v>13</v>
      </c>
      <c r="B15" s="50"/>
      <c r="C15" s="51"/>
      <c r="D15" s="51"/>
      <c r="E15" s="51"/>
      <c r="F15" s="52">
        <v>150</v>
      </c>
      <c r="G15" s="52">
        <v>50</v>
      </c>
      <c r="H15" s="53"/>
      <c r="I15" s="130">
        <v>1</v>
      </c>
      <c r="J15" s="53"/>
      <c r="K15" s="75">
        <f t="shared" si="0"/>
        <v>0</v>
      </c>
      <c r="L15" s="14"/>
      <c r="M15" s="14"/>
      <c r="N15" s="14"/>
      <c r="O15" s="14"/>
      <c r="P15" s="14"/>
      <c r="Q15" s="14"/>
    </row>
    <row r="16" spans="1:17" ht="12.75">
      <c r="A16" s="74" t="s">
        <v>14</v>
      </c>
      <c r="B16" s="50"/>
      <c r="C16" s="54"/>
      <c r="D16" s="54"/>
      <c r="E16" s="54"/>
      <c r="F16" s="52">
        <v>200</v>
      </c>
      <c r="G16" s="52">
        <v>66</v>
      </c>
      <c r="H16" s="53"/>
      <c r="I16" s="130">
        <v>1</v>
      </c>
      <c r="J16" s="53"/>
      <c r="K16" s="75">
        <f t="shared" si="0"/>
        <v>0</v>
      </c>
      <c r="L16" s="14"/>
      <c r="M16" s="14"/>
      <c r="N16" s="14"/>
      <c r="O16" s="14"/>
      <c r="P16" s="14"/>
      <c r="Q16" s="14"/>
    </row>
    <row r="17" spans="1:17" ht="11.25" customHeight="1">
      <c r="A17" s="74" t="s">
        <v>4</v>
      </c>
      <c r="B17" s="50"/>
      <c r="C17" s="55" t="s">
        <v>5</v>
      </c>
      <c r="D17" s="55"/>
      <c r="E17" s="55"/>
      <c r="F17" s="52">
        <v>100</v>
      </c>
      <c r="G17" s="52">
        <v>33</v>
      </c>
      <c r="H17" s="53"/>
      <c r="I17" s="130">
        <v>1</v>
      </c>
      <c r="J17" s="53"/>
      <c r="K17" s="75">
        <f t="shared" si="0"/>
        <v>0</v>
      </c>
      <c r="L17" s="14"/>
      <c r="M17" s="14"/>
      <c r="N17" s="14"/>
      <c r="O17" s="14"/>
      <c r="P17" s="14"/>
      <c r="Q17" s="14"/>
    </row>
    <row r="18" spans="1:17" ht="11.25" customHeight="1">
      <c r="A18" s="76" t="s">
        <v>6</v>
      </c>
      <c r="B18" s="56"/>
      <c r="C18" s="51" t="s">
        <v>7</v>
      </c>
      <c r="D18" s="51"/>
      <c r="E18" s="51"/>
      <c r="F18" s="52">
        <v>350</v>
      </c>
      <c r="G18" s="52">
        <v>116</v>
      </c>
      <c r="H18" s="53"/>
      <c r="I18" s="130">
        <v>1</v>
      </c>
      <c r="J18" s="53"/>
      <c r="K18" s="75">
        <f t="shared" si="0"/>
        <v>0</v>
      </c>
      <c r="L18" s="14"/>
      <c r="M18" s="14"/>
      <c r="N18" s="14"/>
      <c r="O18" s="14"/>
      <c r="P18" s="14"/>
      <c r="Q18" s="14"/>
    </row>
    <row r="19" spans="1:17" ht="11.25" customHeight="1">
      <c r="A19" s="77" t="s">
        <v>32</v>
      </c>
      <c r="B19" s="55"/>
      <c r="C19" s="54"/>
      <c r="D19" s="54"/>
      <c r="E19" s="54"/>
      <c r="F19" s="52">
        <v>10</v>
      </c>
      <c r="G19" s="52">
        <v>0</v>
      </c>
      <c r="H19" s="57"/>
      <c r="I19" s="130">
        <v>1</v>
      </c>
      <c r="J19" s="57"/>
      <c r="K19" s="75">
        <f t="shared" si="0"/>
        <v>0</v>
      </c>
      <c r="L19" s="14"/>
      <c r="M19" s="14"/>
      <c r="N19" s="14"/>
      <c r="O19" s="14"/>
      <c r="P19" s="14"/>
      <c r="Q19" s="14"/>
    </row>
    <row r="20" spans="1:17" ht="11.25" customHeight="1">
      <c r="A20" s="78" t="s">
        <v>34</v>
      </c>
      <c r="B20" s="51"/>
      <c r="C20" s="51"/>
      <c r="D20" s="51"/>
      <c r="E20" s="58"/>
      <c r="F20" s="59">
        <v>10</v>
      </c>
      <c r="G20" s="52">
        <v>0</v>
      </c>
      <c r="H20" s="57"/>
      <c r="I20" s="130">
        <v>1</v>
      </c>
      <c r="J20" s="57"/>
      <c r="K20" s="79">
        <f t="shared" si="0"/>
        <v>0</v>
      </c>
      <c r="L20" s="14"/>
      <c r="M20" s="14"/>
      <c r="N20" s="14"/>
      <c r="O20" s="14"/>
      <c r="P20" s="14"/>
      <c r="Q20" s="14"/>
    </row>
    <row r="21" spans="1:11" s="14" customFormat="1" ht="15">
      <c r="A21" s="153" t="s">
        <v>33</v>
      </c>
      <c r="B21" s="154"/>
      <c r="C21" s="154"/>
      <c r="D21" s="154"/>
      <c r="E21" s="154"/>
      <c r="F21" s="154"/>
      <c r="G21" s="141" t="s">
        <v>76</v>
      </c>
      <c r="H21" s="141"/>
      <c r="I21" s="141"/>
      <c r="J21" s="141"/>
      <c r="K21" s="75">
        <f>SUM(K13:K20)</f>
        <v>0</v>
      </c>
    </row>
    <row r="22" spans="1:11" s="14" customFormat="1" ht="12.75">
      <c r="A22" s="80" t="s">
        <v>42</v>
      </c>
      <c r="B22" s="67"/>
      <c r="C22" s="67"/>
      <c r="D22" s="67"/>
      <c r="E22" s="67"/>
      <c r="F22" s="68"/>
      <c r="G22" s="141" t="s">
        <v>22</v>
      </c>
      <c r="H22" s="141"/>
      <c r="I22" s="141"/>
      <c r="J22" s="141"/>
      <c r="K22" s="75">
        <f>K21*22%</f>
        <v>0</v>
      </c>
    </row>
    <row r="23" spans="1:11" s="14" customFormat="1" ht="12.75">
      <c r="A23" s="81" t="s">
        <v>43</v>
      </c>
      <c r="B23" s="61"/>
      <c r="C23" s="61"/>
      <c r="D23" s="60"/>
      <c r="E23" s="60"/>
      <c r="F23" s="69"/>
      <c r="G23" s="141" t="s">
        <v>37</v>
      </c>
      <c r="H23" s="141"/>
      <c r="I23" s="141"/>
      <c r="J23" s="141"/>
      <c r="K23" s="75">
        <f>K22*11.2%</f>
        <v>0</v>
      </c>
    </row>
    <row r="24" spans="1:11" s="14" customFormat="1" ht="12.75">
      <c r="A24" s="81" t="s">
        <v>44</v>
      </c>
      <c r="B24" s="61"/>
      <c r="C24" s="61"/>
      <c r="D24" s="60"/>
      <c r="E24" s="60"/>
      <c r="F24" s="69"/>
      <c r="G24" s="141" t="s">
        <v>36</v>
      </c>
      <c r="H24" s="141"/>
      <c r="I24" s="141"/>
      <c r="J24" s="141"/>
      <c r="K24" s="75">
        <f>K21*10.2%</f>
        <v>0</v>
      </c>
    </row>
    <row r="25" spans="1:11" s="14" customFormat="1" ht="13.5" thickBot="1">
      <c r="A25" s="82"/>
      <c r="B25" s="83"/>
      <c r="C25" s="83"/>
      <c r="D25" s="83"/>
      <c r="E25" s="83"/>
      <c r="F25" s="84"/>
      <c r="G25" s="174" t="s">
        <v>78</v>
      </c>
      <c r="H25" s="174"/>
      <c r="I25" s="174"/>
      <c r="J25" s="174"/>
      <c r="K25" s="85">
        <f>SUM(K21:K24)</f>
        <v>0</v>
      </c>
    </row>
    <row r="26" spans="1:17" ht="9" customHeight="1" thickBot="1">
      <c r="A26" s="62"/>
      <c r="B26" s="62"/>
      <c r="C26" s="62"/>
      <c r="D26" s="62"/>
      <c r="E26" s="62"/>
      <c r="F26" s="63"/>
      <c r="G26" s="64"/>
      <c r="H26" s="64"/>
      <c r="I26" s="64"/>
      <c r="J26" s="65"/>
      <c r="K26" s="66"/>
      <c r="L26" s="14"/>
      <c r="M26" s="14"/>
      <c r="N26" s="14"/>
      <c r="O26" s="14"/>
      <c r="P26" s="14"/>
      <c r="Q26" s="14"/>
    </row>
    <row r="27" spans="1:17" ht="12.75">
      <c r="A27" s="142" t="s">
        <v>52</v>
      </c>
      <c r="B27" s="143"/>
      <c r="C27" s="143"/>
      <c r="D27" s="143"/>
      <c r="E27" s="143"/>
      <c r="F27" s="146" t="s">
        <v>10</v>
      </c>
      <c r="G27" s="146" t="s">
        <v>12</v>
      </c>
      <c r="H27" s="157"/>
      <c r="I27" s="158"/>
      <c r="J27" s="94" t="s">
        <v>38</v>
      </c>
      <c r="K27" s="151" t="s">
        <v>41</v>
      </c>
      <c r="L27" s="14"/>
      <c r="M27" s="14"/>
      <c r="N27" s="14"/>
      <c r="O27" s="14"/>
      <c r="P27" s="14"/>
      <c r="Q27" s="14"/>
    </row>
    <row r="28" spans="1:17" ht="12" customHeight="1" thickBot="1">
      <c r="A28" s="144"/>
      <c r="B28" s="145"/>
      <c r="C28" s="145"/>
      <c r="D28" s="145"/>
      <c r="E28" s="145"/>
      <c r="F28" s="147"/>
      <c r="G28" s="147"/>
      <c r="H28" s="159"/>
      <c r="I28" s="160"/>
      <c r="J28" s="96" t="s">
        <v>39</v>
      </c>
      <c r="K28" s="152"/>
      <c r="L28" s="14"/>
      <c r="M28" s="14"/>
      <c r="N28" s="14"/>
      <c r="O28" s="14"/>
      <c r="P28" s="14"/>
      <c r="Q28" s="14"/>
    </row>
    <row r="29" spans="1:17" ht="12.75">
      <c r="A29" s="41" t="s">
        <v>8</v>
      </c>
      <c r="B29" s="26"/>
      <c r="C29" s="26"/>
      <c r="D29" s="26"/>
      <c r="E29" s="27"/>
      <c r="F29" s="28">
        <v>25</v>
      </c>
      <c r="G29" s="46"/>
      <c r="H29" s="47"/>
      <c r="I29" s="25"/>
      <c r="J29" s="48"/>
      <c r="K29" s="42">
        <f aca="true" t="shared" si="1" ref="K29:K40">SUM(F29*G29*J29)</f>
        <v>0</v>
      </c>
      <c r="L29" s="14"/>
      <c r="M29" s="14"/>
      <c r="N29" s="14"/>
      <c r="O29" s="14"/>
      <c r="P29" s="14"/>
      <c r="Q29" s="14"/>
    </row>
    <row r="30" spans="1:17" ht="12.75">
      <c r="A30" s="39" t="s">
        <v>9</v>
      </c>
      <c r="B30" s="12"/>
      <c r="C30" s="12"/>
      <c r="D30" s="12"/>
      <c r="E30" s="15"/>
      <c r="F30" s="13">
        <v>125</v>
      </c>
      <c r="G30" s="17"/>
      <c r="H30" s="18"/>
      <c r="I30" s="20"/>
      <c r="J30" s="49"/>
      <c r="K30" s="40">
        <f t="shared" si="1"/>
        <v>0</v>
      </c>
      <c r="L30" s="14"/>
      <c r="M30" s="14"/>
      <c r="N30" s="14"/>
      <c r="O30" s="14"/>
      <c r="P30" s="14"/>
      <c r="Q30" s="14"/>
    </row>
    <row r="31" spans="1:17" ht="12.75">
      <c r="A31" s="39" t="s">
        <v>84</v>
      </c>
      <c r="B31" s="12"/>
      <c r="C31" s="12"/>
      <c r="D31" s="12"/>
      <c r="E31" s="15"/>
      <c r="F31" s="13">
        <v>250</v>
      </c>
      <c r="G31" s="17"/>
      <c r="H31" s="21"/>
      <c r="I31" s="20"/>
      <c r="J31" s="49"/>
      <c r="K31" s="40">
        <f t="shared" si="1"/>
        <v>0</v>
      </c>
      <c r="L31" s="14"/>
      <c r="M31" s="14"/>
      <c r="N31" s="14"/>
      <c r="O31" s="14"/>
      <c r="P31" s="14"/>
      <c r="Q31" s="14"/>
    </row>
    <row r="32" spans="1:17" ht="12.75">
      <c r="A32" s="39" t="s">
        <v>85</v>
      </c>
      <c r="B32" s="12"/>
      <c r="C32" s="12"/>
      <c r="D32" s="12"/>
      <c r="E32" s="15"/>
      <c r="F32" s="13">
        <v>50</v>
      </c>
      <c r="G32" s="17"/>
      <c r="H32" s="22"/>
      <c r="I32" s="20"/>
      <c r="J32" s="49"/>
      <c r="K32" s="40">
        <f t="shared" si="1"/>
        <v>0</v>
      </c>
      <c r="L32" s="14"/>
      <c r="M32" s="14"/>
      <c r="N32" s="14"/>
      <c r="O32" s="14"/>
      <c r="P32" s="14"/>
      <c r="Q32" s="14"/>
    </row>
    <row r="33" spans="1:17" ht="12.75">
      <c r="A33" s="39" t="s">
        <v>35</v>
      </c>
      <c r="B33" s="12"/>
      <c r="C33" s="12"/>
      <c r="D33" s="12"/>
      <c r="E33" s="15"/>
      <c r="F33" s="13">
        <v>125</v>
      </c>
      <c r="G33" s="17"/>
      <c r="H33" s="22"/>
      <c r="I33" s="20"/>
      <c r="J33" s="49"/>
      <c r="K33" s="40">
        <f t="shared" si="1"/>
        <v>0</v>
      </c>
      <c r="L33" s="14"/>
      <c r="M33" s="14"/>
      <c r="N33" s="14"/>
      <c r="O33" s="14"/>
      <c r="P33" s="14"/>
      <c r="Q33" s="14"/>
    </row>
    <row r="34" spans="1:17" ht="12.75">
      <c r="A34" s="39" t="s">
        <v>83</v>
      </c>
      <c r="B34" s="12"/>
      <c r="C34" s="12"/>
      <c r="D34" s="12"/>
      <c r="E34" s="15"/>
      <c r="F34" s="13">
        <v>250</v>
      </c>
      <c r="G34" s="17"/>
      <c r="H34" s="23"/>
      <c r="I34" s="19"/>
      <c r="J34" s="49"/>
      <c r="K34" s="40">
        <f t="shared" si="1"/>
        <v>0</v>
      </c>
      <c r="L34" s="14"/>
      <c r="M34" s="14"/>
      <c r="N34" s="14"/>
      <c r="O34" s="14"/>
      <c r="P34" s="14"/>
      <c r="Q34" s="14"/>
    </row>
    <row r="35" spans="1:17" ht="12.75">
      <c r="A35" s="39" t="s">
        <v>23</v>
      </c>
      <c r="B35" s="12"/>
      <c r="C35" s="12"/>
      <c r="D35" s="12"/>
      <c r="E35" s="15"/>
      <c r="F35" s="13">
        <v>150</v>
      </c>
      <c r="G35" s="17"/>
      <c r="H35" s="22"/>
      <c r="I35" s="20"/>
      <c r="J35" s="49"/>
      <c r="K35" s="40">
        <f t="shared" si="1"/>
        <v>0</v>
      </c>
      <c r="L35" s="14"/>
      <c r="M35" s="14"/>
      <c r="N35" s="14"/>
      <c r="O35" s="14"/>
      <c r="P35" s="14"/>
      <c r="Q35" s="14"/>
    </row>
    <row r="36" spans="1:17" ht="12.75">
      <c r="A36" s="39" t="s">
        <v>29</v>
      </c>
      <c r="B36" s="12"/>
      <c r="C36" s="12"/>
      <c r="D36" s="12"/>
      <c r="E36" s="15"/>
      <c r="F36" s="13">
        <v>300</v>
      </c>
      <c r="G36" s="17"/>
      <c r="H36" s="22"/>
      <c r="I36" s="20"/>
      <c r="J36" s="49"/>
      <c r="K36" s="40">
        <f t="shared" si="1"/>
        <v>0</v>
      </c>
      <c r="L36" s="14"/>
      <c r="M36" s="14"/>
      <c r="N36" s="14"/>
      <c r="O36" s="14"/>
      <c r="P36" s="14"/>
      <c r="Q36" s="14"/>
    </row>
    <row r="37" spans="1:17" ht="12.75">
      <c r="A37" s="39" t="s">
        <v>73</v>
      </c>
      <c r="B37" s="12"/>
      <c r="C37" s="12"/>
      <c r="D37" s="12"/>
      <c r="E37" s="15"/>
      <c r="F37" s="13">
        <v>600</v>
      </c>
      <c r="G37" s="17"/>
      <c r="H37" s="23"/>
      <c r="I37" s="19"/>
      <c r="J37" s="49"/>
      <c r="K37" s="40">
        <f t="shared" si="1"/>
        <v>0</v>
      </c>
      <c r="L37" s="14"/>
      <c r="M37" s="14"/>
      <c r="N37" s="14"/>
      <c r="O37" s="14"/>
      <c r="P37" s="14"/>
      <c r="Q37" s="14"/>
    </row>
    <row r="38" spans="1:17" ht="12.75">
      <c r="A38" s="39" t="s">
        <v>74</v>
      </c>
      <c r="B38" s="12"/>
      <c r="C38" s="12"/>
      <c r="D38" s="12"/>
      <c r="E38" s="15"/>
      <c r="F38" s="13">
        <v>650</v>
      </c>
      <c r="G38" s="17"/>
      <c r="H38" s="24"/>
      <c r="I38" s="25"/>
      <c r="J38" s="49"/>
      <c r="K38" s="40">
        <f t="shared" si="1"/>
        <v>0</v>
      </c>
      <c r="L38" s="14"/>
      <c r="M38" s="14"/>
      <c r="N38" s="14"/>
      <c r="O38" s="14"/>
      <c r="P38" s="14"/>
      <c r="Q38" s="14"/>
    </row>
    <row r="39" spans="1:17" ht="12.75">
      <c r="A39" s="39" t="s">
        <v>30</v>
      </c>
      <c r="B39" s="26"/>
      <c r="C39" s="26"/>
      <c r="D39" s="26"/>
      <c r="E39" s="27"/>
      <c r="F39" s="28">
        <v>15</v>
      </c>
      <c r="G39" s="17"/>
      <c r="H39" s="24"/>
      <c r="I39" s="25"/>
      <c r="J39" s="49"/>
      <c r="K39" s="40">
        <f t="shared" si="1"/>
        <v>0</v>
      </c>
      <c r="L39" s="14"/>
      <c r="M39" s="14"/>
      <c r="N39" s="14"/>
      <c r="O39" s="14"/>
      <c r="P39" s="14"/>
      <c r="Q39" s="14"/>
    </row>
    <row r="40" spans="1:17" ht="12.75">
      <c r="A40" s="161" t="s">
        <v>75</v>
      </c>
      <c r="B40" s="162"/>
      <c r="C40" s="162"/>
      <c r="D40" s="162"/>
      <c r="E40" s="163"/>
      <c r="F40" s="13">
        <v>55</v>
      </c>
      <c r="G40" s="17"/>
      <c r="H40" s="24"/>
      <c r="I40" s="25"/>
      <c r="J40" s="49"/>
      <c r="K40" s="40">
        <f t="shared" si="1"/>
        <v>0</v>
      </c>
      <c r="L40" s="14"/>
      <c r="M40" s="14"/>
      <c r="N40" s="14"/>
      <c r="O40" s="14"/>
      <c r="P40" s="14"/>
      <c r="Q40" s="14"/>
    </row>
    <row r="41" spans="1:17" ht="15">
      <c r="A41" s="187" t="s">
        <v>31</v>
      </c>
      <c r="B41" s="188"/>
      <c r="C41" s="188"/>
      <c r="D41" s="188"/>
      <c r="E41" s="188"/>
      <c r="F41" s="188"/>
      <c r="G41" s="170" t="s">
        <v>76</v>
      </c>
      <c r="H41" s="170"/>
      <c r="I41" s="170"/>
      <c r="J41" s="171"/>
      <c r="K41" s="40">
        <f>SUM(K29:K40)</f>
        <v>0</v>
      </c>
      <c r="L41" s="14"/>
      <c r="M41" s="14"/>
      <c r="N41" s="14"/>
      <c r="O41" s="14"/>
      <c r="P41" s="14"/>
      <c r="Q41" s="14"/>
    </row>
    <row r="42" spans="1:17" ht="12" customHeight="1">
      <c r="A42" s="164" t="s">
        <v>51</v>
      </c>
      <c r="B42" s="165"/>
      <c r="C42" s="165"/>
      <c r="D42" s="165"/>
      <c r="E42" s="165"/>
      <c r="F42" s="165"/>
      <c r="G42" s="170" t="s">
        <v>22</v>
      </c>
      <c r="H42" s="170"/>
      <c r="I42" s="170"/>
      <c r="J42" s="171"/>
      <c r="K42" s="40">
        <f>K41*22%</f>
        <v>0</v>
      </c>
      <c r="L42" s="14"/>
      <c r="M42" s="14"/>
      <c r="N42" s="14"/>
      <c r="O42" s="14"/>
      <c r="P42" s="14"/>
      <c r="Q42" s="14"/>
    </row>
    <row r="43" spans="1:17" ht="12.75">
      <c r="A43" s="164"/>
      <c r="B43" s="165"/>
      <c r="C43" s="165"/>
      <c r="D43" s="165"/>
      <c r="E43" s="165"/>
      <c r="F43" s="165"/>
      <c r="G43" s="170" t="s">
        <v>37</v>
      </c>
      <c r="H43" s="170"/>
      <c r="I43" s="170"/>
      <c r="J43" s="171"/>
      <c r="K43" s="40">
        <f>K42*11.2%</f>
        <v>0</v>
      </c>
      <c r="L43" s="14"/>
      <c r="M43" s="14"/>
      <c r="N43" s="14"/>
      <c r="O43" s="14"/>
      <c r="P43" s="14"/>
      <c r="Q43" s="14"/>
    </row>
    <row r="44" spans="1:17" ht="12.75">
      <c r="A44" s="43"/>
      <c r="B44" s="14"/>
      <c r="C44" s="14"/>
      <c r="D44" s="14"/>
      <c r="E44" s="14"/>
      <c r="F44" s="16"/>
      <c r="G44" s="170" t="s">
        <v>36</v>
      </c>
      <c r="H44" s="170"/>
      <c r="I44" s="170"/>
      <c r="J44" s="171"/>
      <c r="K44" s="40">
        <f>K41*10.2%</f>
        <v>0</v>
      </c>
      <c r="L44" s="14"/>
      <c r="M44" s="14"/>
      <c r="N44" s="14"/>
      <c r="O44" s="14"/>
      <c r="P44" s="14"/>
      <c r="Q44" s="14"/>
    </row>
    <row r="45" spans="1:17" ht="15.75" thickBot="1">
      <c r="A45" s="43" t="s">
        <v>15</v>
      </c>
      <c r="B45" s="121" t="s">
        <v>82</v>
      </c>
      <c r="C45" s="122"/>
      <c r="D45" s="122"/>
      <c r="E45" s="121"/>
      <c r="F45" s="16"/>
      <c r="G45" s="172" t="s">
        <v>77</v>
      </c>
      <c r="H45" s="172"/>
      <c r="I45" s="172"/>
      <c r="J45" s="173"/>
      <c r="K45" s="97">
        <f>SUM(K41:K44)</f>
        <v>0</v>
      </c>
      <c r="L45" s="14"/>
      <c r="M45" s="14"/>
      <c r="N45" s="14"/>
      <c r="O45" s="14"/>
      <c r="P45" s="14"/>
      <c r="Q45" s="14"/>
    </row>
    <row r="46" spans="1:11" ht="14.25" customHeight="1" thickBot="1">
      <c r="A46" s="95"/>
      <c r="B46" s="44"/>
      <c r="C46" s="44" t="s">
        <v>45</v>
      </c>
      <c r="D46" s="44"/>
      <c r="E46" s="44" t="s">
        <v>46</v>
      </c>
      <c r="F46" s="45"/>
      <c r="G46" s="166" t="s">
        <v>50</v>
      </c>
      <c r="H46" s="167"/>
      <c r="I46" s="167"/>
      <c r="J46" s="167"/>
      <c r="K46" s="98">
        <f>K45+K25</f>
        <v>0</v>
      </c>
    </row>
    <row r="47" spans="6:11" ht="12.75">
      <c r="F47" s="33"/>
      <c r="K47" s="29"/>
    </row>
    <row r="48" spans="1:11" ht="14.25" customHeight="1">
      <c r="A48" s="155" t="s">
        <v>53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</row>
    <row r="49" spans="1:11" ht="14.25" customHeight="1">
      <c r="A49" s="125" t="s">
        <v>80</v>
      </c>
      <c r="B49" s="125"/>
      <c r="C49" s="125"/>
      <c r="D49" s="125"/>
      <c r="E49" s="125"/>
      <c r="F49" s="126" t="s">
        <v>54</v>
      </c>
      <c r="G49" s="135">
        <v>41366</v>
      </c>
      <c r="H49" s="135"/>
      <c r="I49" s="127" t="s">
        <v>86</v>
      </c>
      <c r="J49" s="137">
        <f>K46*1.5</f>
        <v>0</v>
      </c>
      <c r="K49" s="137"/>
    </row>
    <row r="50" spans="1:11" ht="14.25" customHeight="1">
      <c r="A50" s="128" t="s">
        <v>81</v>
      </c>
      <c r="B50" s="128"/>
      <c r="C50" s="129"/>
      <c r="D50" s="129"/>
      <c r="E50" s="129"/>
      <c r="F50" s="126" t="s">
        <v>54</v>
      </c>
      <c r="G50" s="135">
        <v>41373</v>
      </c>
      <c r="H50" s="136"/>
      <c r="I50" s="129"/>
      <c r="J50" s="156">
        <f>K46*1.75</f>
        <v>0</v>
      </c>
      <c r="K50" s="156"/>
    </row>
    <row r="51" spans="1:11" ht="11.25" customHeight="1">
      <c r="A51" s="149"/>
      <c r="B51" s="149"/>
      <c r="C51" s="149"/>
      <c r="D51" s="149"/>
      <c r="E51" s="149"/>
      <c r="F51" s="149"/>
      <c r="G51" s="150"/>
      <c r="H51" s="150"/>
      <c r="I51" s="150"/>
      <c r="J51" s="150"/>
      <c r="K51" s="150"/>
    </row>
    <row r="52" spans="1:11" ht="14.25" customHeight="1">
      <c r="A52" s="148" t="s">
        <v>55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1" ht="14.25" customHeight="1">
      <c r="A53" s="148" t="s">
        <v>56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6" ht="7.5" customHeight="1">
      <c r="A54" s="34"/>
      <c r="B54" s="34"/>
      <c r="C54" s="34"/>
      <c r="D54" s="34"/>
      <c r="E54" s="34"/>
      <c r="F54" s="31"/>
    </row>
    <row r="55" spans="1:11" ht="14.25" customHeight="1">
      <c r="A55" s="106" t="s">
        <v>70</v>
      </c>
      <c r="B55" s="14"/>
      <c r="C55" s="14"/>
      <c r="D55" s="14"/>
      <c r="E55" s="14"/>
      <c r="F55" s="16"/>
      <c r="G55" s="115" t="s">
        <v>69</v>
      </c>
      <c r="H55" s="114"/>
      <c r="I55" s="114"/>
      <c r="J55" s="113"/>
      <c r="K55" s="112"/>
    </row>
    <row r="56" spans="1:11" ht="12.75">
      <c r="A56" s="111" t="s">
        <v>68</v>
      </c>
      <c r="B56" s="14"/>
      <c r="C56" s="14"/>
      <c r="D56" s="14"/>
      <c r="E56" s="14"/>
      <c r="F56" s="16"/>
      <c r="G56" s="108" t="s">
        <v>67</v>
      </c>
      <c r="H56" s="14"/>
      <c r="I56" s="14"/>
      <c r="J56" s="9"/>
      <c r="K56" s="107"/>
    </row>
    <row r="57" spans="1:11" ht="12.75">
      <c r="A57" s="111" t="s">
        <v>66</v>
      </c>
      <c r="B57" s="14"/>
      <c r="C57" s="14"/>
      <c r="D57" s="14"/>
      <c r="E57" s="14"/>
      <c r="F57" s="16"/>
      <c r="G57" s="108" t="s">
        <v>65</v>
      </c>
      <c r="H57" s="16"/>
      <c r="I57" s="16"/>
      <c r="J57" s="9"/>
      <c r="K57" s="107"/>
    </row>
    <row r="58" spans="1:11" ht="12.75">
      <c r="A58" s="111" t="s">
        <v>64</v>
      </c>
      <c r="B58" s="14"/>
      <c r="C58" s="14"/>
      <c r="D58" s="14"/>
      <c r="E58" s="14"/>
      <c r="F58" s="16"/>
      <c r="G58" s="108" t="s">
        <v>63</v>
      </c>
      <c r="H58" s="16"/>
      <c r="I58" s="16"/>
      <c r="J58" s="9"/>
      <c r="K58" s="107"/>
    </row>
    <row r="59" spans="1:11" ht="12.75">
      <c r="A59" s="111" t="s">
        <v>62</v>
      </c>
      <c r="B59" s="14"/>
      <c r="C59" s="14"/>
      <c r="D59" s="14"/>
      <c r="E59" s="14"/>
      <c r="F59" s="16"/>
      <c r="G59" s="111" t="s">
        <v>61</v>
      </c>
      <c r="H59" s="16"/>
      <c r="I59" s="16"/>
      <c r="J59" s="9"/>
      <c r="K59" s="110"/>
    </row>
    <row r="60" spans="1:11" ht="12.75">
      <c r="A60" s="109" t="s">
        <v>60</v>
      </c>
      <c r="B60" s="103"/>
      <c r="C60" s="103"/>
      <c r="D60" s="103"/>
      <c r="E60" s="103"/>
      <c r="F60" s="102"/>
      <c r="G60" s="108" t="s">
        <v>59</v>
      </c>
      <c r="H60" s="16"/>
      <c r="I60" s="16"/>
      <c r="J60" s="9"/>
      <c r="K60" s="107"/>
    </row>
    <row r="61" spans="1:11" ht="12.75">
      <c r="A61" s="106" t="s">
        <v>58</v>
      </c>
      <c r="B61" s="103"/>
      <c r="C61" s="103"/>
      <c r="D61" s="103"/>
      <c r="E61" s="103"/>
      <c r="F61" s="102"/>
      <c r="G61" s="30"/>
      <c r="H61" s="31"/>
      <c r="I61" s="31"/>
      <c r="J61" s="32"/>
      <c r="K61" s="105"/>
    </row>
    <row r="62" spans="1:11" ht="12.75">
      <c r="A62" s="104" t="s">
        <v>57</v>
      </c>
      <c r="B62" s="103"/>
      <c r="C62" s="103"/>
      <c r="D62" s="103"/>
      <c r="E62" s="103"/>
      <c r="F62" s="102"/>
      <c r="G62" s="191" t="s">
        <v>91</v>
      </c>
      <c r="H62" s="192"/>
      <c r="I62" s="192"/>
      <c r="J62" s="192"/>
      <c r="K62" s="193"/>
    </row>
    <row r="63" spans="1:11" ht="12.75">
      <c r="A63" s="101" t="s">
        <v>87</v>
      </c>
      <c r="B63" s="100"/>
      <c r="C63" s="100"/>
      <c r="D63" s="100"/>
      <c r="E63" s="100"/>
      <c r="F63" s="99"/>
      <c r="G63" s="184" t="s">
        <v>92</v>
      </c>
      <c r="H63" s="185"/>
      <c r="I63" s="185"/>
      <c r="J63" s="185"/>
      <c r="K63" s="186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 s="31" t="s">
        <v>16</v>
      </c>
      <c r="B65" s="34"/>
      <c r="C65" s="34"/>
      <c r="D65" s="34"/>
      <c r="E65" s="34"/>
      <c r="F65" s="31"/>
      <c r="K65" s="29"/>
    </row>
    <row r="66" spans="1:11" ht="20.25" customHeight="1">
      <c r="A66" s="31" t="s">
        <v>18</v>
      </c>
      <c r="B66" s="34"/>
      <c r="C66" s="178"/>
      <c r="D66" s="178"/>
      <c r="E66" s="178"/>
      <c r="F66" s="178"/>
      <c r="K66" s="29"/>
    </row>
    <row r="67" spans="1:11" ht="20.25" customHeight="1">
      <c r="A67" s="37" t="s">
        <v>19</v>
      </c>
      <c r="B67" s="6"/>
      <c r="C67" s="35"/>
      <c r="D67" s="8" t="s">
        <v>17</v>
      </c>
      <c r="E67" s="6"/>
      <c r="F67" s="38" t="s">
        <v>20</v>
      </c>
      <c r="G67" s="32"/>
      <c r="H67" s="32"/>
      <c r="I67" s="32"/>
      <c r="J67" s="32"/>
      <c r="K67" s="36"/>
    </row>
    <row r="68" spans="1:11" ht="12.75">
      <c r="A68"/>
      <c r="B68"/>
      <c r="C68"/>
      <c r="D68"/>
      <c r="E68"/>
      <c r="F68"/>
      <c r="G68"/>
      <c r="H68"/>
      <c r="I68"/>
      <c r="J68"/>
      <c r="K68"/>
    </row>
  </sheetData>
  <sheetProtection password="EA83" sheet="1"/>
  <mergeCells count="42">
    <mergeCell ref="G62:K62"/>
    <mergeCell ref="C9:E9"/>
    <mergeCell ref="G25:J25"/>
    <mergeCell ref="A12:E12"/>
    <mergeCell ref="C66:F66"/>
    <mergeCell ref="H6:K6"/>
    <mergeCell ref="H7:K7"/>
    <mergeCell ref="C7:E7"/>
    <mergeCell ref="G63:K63"/>
    <mergeCell ref="G41:J41"/>
    <mergeCell ref="A41:F41"/>
    <mergeCell ref="C10:E10"/>
    <mergeCell ref="G21:J21"/>
    <mergeCell ref="G22:J22"/>
    <mergeCell ref="A40:E40"/>
    <mergeCell ref="A42:F43"/>
    <mergeCell ref="G46:J46"/>
    <mergeCell ref="C8:E8"/>
    <mergeCell ref="G42:J42"/>
    <mergeCell ref="G44:J44"/>
    <mergeCell ref="G43:J43"/>
    <mergeCell ref="G45:J45"/>
    <mergeCell ref="A52:K52"/>
    <mergeCell ref="A53:K53"/>
    <mergeCell ref="A51:F51"/>
    <mergeCell ref="G51:K51"/>
    <mergeCell ref="K27:K28"/>
    <mergeCell ref="A21:F21"/>
    <mergeCell ref="A48:K48"/>
    <mergeCell ref="J50:K50"/>
    <mergeCell ref="G27:G28"/>
    <mergeCell ref="H27:I28"/>
    <mergeCell ref="J5:K5"/>
    <mergeCell ref="A3:K3"/>
    <mergeCell ref="G49:H49"/>
    <mergeCell ref="G50:H50"/>
    <mergeCell ref="J49:K49"/>
    <mergeCell ref="F10:K10"/>
    <mergeCell ref="G24:J24"/>
    <mergeCell ref="G23:J23"/>
    <mergeCell ref="A27:E28"/>
    <mergeCell ref="F27:F28"/>
  </mergeCells>
  <printOptions horizontalCentered="1"/>
  <pageMargins left="0.25" right="0.25" top="0.75" bottom="0.75" header="0.3" footer="0.3"/>
  <pageSetup fitToHeight="1" fitToWidth="1" horizontalDpi="300" verticalDpi="300" orientation="portrait" scale="83" r:id="rId3"/>
  <headerFooter alignWithMargins="0">
    <oddHeader>&amp;C&amp;G&amp;R&amp;"Calibri,Regular"&amp;11
House Account:_____________
Internal Use Only:_____________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Judd</cp:lastModifiedBy>
  <cp:lastPrinted>2012-12-18T23:51:43Z</cp:lastPrinted>
  <dcterms:created xsi:type="dcterms:W3CDTF">2003-10-06T22:38:20Z</dcterms:created>
  <dcterms:modified xsi:type="dcterms:W3CDTF">2012-12-19T16:31:52Z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